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835" windowHeight="9660"/>
  </bookViews>
  <sheets>
    <sheet name="Лист1" sheetId="1" r:id="rId1"/>
  </sheets>
  <definedNames>
    <definedName name="_xlnm.Print_Area" localSheetId="0">Лист1!$A$1:$F$53</definedName>
  </definedNames>
  <calcPr calcId="145621"/>
</workbook>
</file>

<file path=xl/calcChain.xml><?xml version="1.0" encoding="utf-8"?>
<calcChain xmlns="http://schemas.openxmlformats.org/spreadsheetml/2006/main">
  <c r="A12" i="1" l="1"/>
  <c r="A13" i="1" s="1"/>
  <c r="F11" i="1"/>
  <c r="E11" i="1"/>
  <c r="C12" i="1" s="1"/>
  <c r="A14" i="1" l="1"/>
  <c r="F13" i="1"/>
  <c r="B13" i="1" s="1"/>
  <c r="F12" i="1"/>
  <c r="B12" i="1" s="1"/>
  <c r="E12" i="1" l="1"/>
  <c r="C13" i="1" s="1"/>
  <c r="D13" i="1" s="1"/>
  <c r="D12" i="1"/>
  <c r="A15" i="1"/>
  <c r="F14" i="1"/>
  <c r="B14" i="1" s="1"/>
  <c r="E13" i="1" l="1"/>
  <c r="C14" i="1" s="1"/>
  <c r="D14" i="1" s="1"/>
  <c r="A16" i="1"/>
  <c r="F15" i="1"/>
  <c r="B15" i="1" s="1"/>
  <c r="E14" i="1" l="1"/>
  <c r="C15" i="1" s="1"/>
  <c r="D15" i="1" s="1"/>
  <c r="A17" i="1"/>
  <c r="F16" i="1"/>
  <c r="B16" i="1" s="1"/>
  <c r="E15" i="1" l="1"/>
  <c r="C16" i="1" s="1"/>
  <c r="D16" i="1" s="1"/>
  <c r="A18" i="1"/>
  <c r="F17" i="1"/>
  <c r="B17" i="1" s="1"/>
  <c r="E16" i="1" l="1"/>
  <c r="C17" i="1" s="1"/>
  <c r="A19" i="1"/>
  <c r="F18" i="1"/>
  <c r="B18" i="1" s="1"/>
  <c r="E17" i="1"/>
  <c r="C18" i="1" s="1"/>
  <c r="D17" i="1"/>
  <c r="A20" i="1" l="1"/>
  <c r="F19" i="1"/>
  <c r="B19" i="1" s="1"/>
  <c r="E18" i="1"/>
  <c r="C19" i="1" s="1"/>
  <c r="D18" i="1"/>
  <c r="E19" i="1" l="1"/>
  <c r="C20" i="1" s="1"/>
  <c r="D19" i="1"/>
  <c r="A21" i="1"/>
  <c r="F20" i="1"/>
  <c r="B20" i="1" s="1"/>
  <c r="E20" i="1" l="1"/>
  <c r="C21" i="1" s="1"/>
  <c r="D20" i="1"/>
  <c r="A22" i="1"/>
  <c r="F21" i="1"/>
  <c r="B21" i="1" s="1"/>
  <c r="E21" i="1" l="1"/>
  <c r="C22" i="1" s="1"/>
  <c r="D21" i="1"/>
  <c r="A23" i="1"/>
  <c r="F22" i="1"/>
  <c r="B22" i="1" s="1"/>
  <c r="E22" i="1" l="1"/>
  <c r="C23" i="1" s="1"/>
  <c r="D22" i="1"/>
  <c r="A24" i="1"/>
  <c r="F23" i="1"/>
  <c r="B23" i="1" s="1"/>
  <c r="E23" i="1" l="1"/>
  <c r="C24" i="1" s="1"/>
  <c r="D23" i="1"/>
  <c r="A25" i="1"/>
  <c r="F24" i="1"/>
  <c r="B24" i="1" s="1"/>
  <c r="E24" i="1" l="1"/>
  <c r="C25" i="1" s="1"/>
  <c r="D24" i="1"/>
  <c r="A26" i="1"/>
  <c r="F25" i="1"/>
  <c r="B25" i="1" s="1"/>
  <c r="E25" i="1" l="1"/>
  <c r="C26" i="1" s="1"/>
  <c r="D25" i="1"/>
  <c r="A27" i="1"/>
  <c r="F26" i="1"/>
  <c r="B26" i="1" s="1"/>
  <c r="E26" i="1" l="1"/>
  <c r="C27" i="1" s="1"/>
  <c r="D26" i="1"/>
  <c r="A28" i="1"/>
  <c r="F27" i="1"/>
  <c r="B27" i="1" s="1"/>
  <c r="E27" i="1" l="1"/>
  <c r="C28" i="1" s="1"/>
  <c r="D27" i="1"/>
  <c r="A29" i="1"/>
  <c r="F28" i="1"/>
  <c r="B28" i="1" s="1"/>
  <c r="E28" i="1" l="1"/>
  <c r="C29" i="1" s="1"/>
  <c r="D28" i="1"/>
  <c r="A30" i="1"/>
  <c r="F29" i="1"/>
  <c r="B29" i="1" s="1"/>
  <c r="E29" i="1" l="1"/>
  <c r="C30" i="1" s="1"/>
  <c r="D29" i="1"/>
  <c r="A31" i="1"/>
  <c r="F30" i="1"/>
  <c r="B30" i="1" s="1"/>
  <c r="E30" i="1" l="1"/>
  <c r="C31" i="1" s="1"/>
  <c r="D30" i="1"/>
  <c r="A32" i="1"/>
  <c r="F31" i="1"/>
  <c r="B31" i="1" s="1"/>
  <c r="E31" i="1" l="1"/>
  <c r="C32" i="1" s="1"/>
  <c r="D31" i="1"/>
  <c r="A33" i="1"/>
  <c r="F32" i="1"/>
  <c r="B32" i="1" s="1"/>
  <c r="E32" i="1" l="1"/>
  <c r="C33" i="1" s="1"/>
  <c r="D32" i="1"/>
  <c r="A34" i="1"/>
  <c r="F33" i="1"/>
  <c r="B33" i="1" s="1"/>
  <c r="E33" i="1" l="1"/>
  <c r="C34" i="1" s="1"/>
  <c r="D33" i="1"/>
  <c r="A35" i="1"/>
  <c r="F34" i="1"/>
  <c r="B34" i="1" s="1"/>
  <c r="E34" i="1" l="1"/>
  <c r="C35" i="1" s="1"/>
  <c r="D34" i="1"/>
  <c r="A36" i="1"/>
  <c r="F35" i="1"/>
  <c r="B35" i="1" s="1"/>
  <c r="E35" i="1" l="1"/>
  <c r="C36" i="1" s="1"/>
  <c r="D35" i="1"/>
  <c r="A37" i="1"/>
  <c r="F36" i="1"/>
  <c r="B36" i="1" s="1"/>
  <c r="E36" i="1" l="1"/>
  <c r="C37" i="1" s="1"/>
  <c r="D36" i="1"/>
  <c r="A38" i="1"/>
  <c r="F37" i="1"/>
  <c r="B37" i="1" s="1"/>
  <c r="E37" i="1" l="1"/>
  <c r="C38" i="1" s="1"/>
  <c r="D37" i="1"/>
  <c r="A39" i="1"/>
  <c r="F38" i="1"/>
  <c r="B38" i="1" s="1"/>
  <c r="E38" i="1" l="1"/>
  <c r="C39" i="1" s="1"/>
  <c r="D38" i="1"/>
  <c r="A40" i="1"/>
  <c r="F39" i="1"/>
  <c r="B39" i="1" s="1"/>
  <c r="E39" i="1" l="1"/>
  <c r="C40" i="1" s="1"/>
  <c r="D39" i="1"/>
  <c r="A41" i="1"/>
  <c r="F40" i="1"/>
  <c r="B40" i="1" s="1"/>
  <c r="E40" i="1" l="1"/>
  <c r="C41" i="1" s="1"/>
  <c r="D40" i="1"/>
  <c r="A42" i="1"/>
  <c r="F41" i="1"/>
  <c r="B41" i="1" s="1"/>
  <c r="E41" i="1" l="1"/>
  <c r="C42" i="1" s="1"/>
  <c r="D41" i="1"/>
  <c r="A43" i="1"/>
  <c r="F42" i="1"/>
  <c r="B42" i="1" s="1"/>
  <c r="E42" i="1" l="1"/>
  <c r="C43" i="1" s="1"/>
  <c r="D42" i="1"/>
  <c r="A44" i="1"/>
  <c r="F43" i="1"/>
  <c r="B43" i="1" s="1"/>
  <c r="E43" i="1" l="1"/>
  <c r="C44" i="1" s="1"/>
  <c r="D43" i="1"/>
  <c r="A45" i="1"/>
  <c r="F44" i="1"/>
  <c r="B44" i="1" s="1"/>
  <c r="E44" i="1" l="1"/>
  <c r="C45" i="1" s="1"/>
  <c r="D44" i="1"/>
  <c r="A46" i="1"/>
  <c r="F45" i="1"/>
  <c r="B45" i="1" s="1"/>
  <c r="E45" i="1" l="1"/>
  <c r="C46" i="1" s="1"/>
  <c r="D45" i="1"/>
  <c r="A47" i="1"/>
  <c r="F47" i="1" s="1"/>
  <c r="B47" i="1" s="1"/>
  <c r="F46" i="1"/>
  <c r="B46" i="1" s="1"/>
  <c r="E46" i="1" l="1"/>
  <c r="C47" i="1" s="1"/>
  <c r="C48" i="1" s="1"/>
  <c r="D46" i="1"/>
  <c r="B48" i="1"/>
  <c r="E47" i="1" l="1"/>
  <c r="D50" i="1"/>
  <c r="D52" i="1" s="1"/>
  <c r="D48" i="1"/>
  <c r="D47" i="1"/>
</calcChain>
</file>

<file path=xl/comments1.xml><?xml version="1.0" encoding="utf-8"?>
<comments xmlns="http://schemas.openxmlformats.org/spreadsheetml/2006/main">
  <authors>
    <author>Автор</author>
  </authors>
  <commentList>
    <comment ref="D50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Возможно заполнение вручную или удаление
</t>
        </r>
      </text>
    </comment>
    <comment ref="D52" authorId="0">
      <text>
        <r>
          <rPr>
            <b/>
            <sz val="8"/>
            <color indexed="8"/>
            <rFont val="Tahoma"/>
            <family val="2"/>
            <charset val="204"/>
          </rPr>
          <t xml:space="preserve">Возможно заполнение вручную или удаление
</t>
        </r>
      </text>
    </comment>
  </commentList>
</comments>
</file>

<file path=xl/sharedStrings.xml><?xml version="1.0" encoding="utf-8"?>
<sst xmlns="http://schemas.openxmlformats.org/spreadsheetml/2006/main" count="18" uniqueCount="18">
  <si>
    <t>Процентная ставка, %</t>
  </si>
  <si>
    <t>Срок кредита, мес.</t>
  </si>
  <si>
    <t>Отсрочка основной суммы долга, мес.</t>
  </si>
  <si>
    <t>Период, мес.</t>
  </si>
  <si>
    <t>Погашение основного долга</t>
  </si>
  <si>
    <t>Погашение процентов</t>
  </si>
  <si>
    <t>Общий платеж</t>
  </si>
  <si>
    <t>Остаток основного долга</t>
  </si>
  <si>
    <t>Период с учетом отсрочки, мес.</t>
  </si>
  <si>
    <t>ИТОГО:</t>
  </si>
  <si>
    <t>Удорожание за срок кредитования, %</t>
  </si>
  <si>
    <t>Среднее удорожание кредита за 1 год, %</t>
  </si>
  <si>
    <t>Сумма кредита</t>
  </si>
  <si>
    <t>Изменить процентную ставку</t>
  </si>
  <si>
    <t xml:space="preserve">Изменить сумму </t>
  </si>
  <si>
    <t xml:space="preserve">Изменить срок </t>
  </si>
  <si>
    <t xml:space="preserve">Выбрать отсрочку </t>
  </si>
  <si>
    <t xml:space="preserve">График погашения микрозайма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</si>
</sst>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ahoma"/>
      <family val="2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3" fontId="4" fillId="0" borderId="1" xfId="1" applyNumberFormat="1" applyFont="1" applyBorder="1" applyAlignment="1" applyProtection="1">
      <alignment horizontal="center" vertical="center"/>
      <protection locked="0"/>
    </xf>
    <xf numFmtId="1" fontId="4" fillId="0" borderId="1" xfId="1" applyNumberFormat="1" applyFont="1" applyBorder="1" applyAlignment="1" applyProtection="1">
      <alignment horizontal="center" vertical="center"/>
      <protection locked="0"/>
    </xf>
    <xf numFmtId="1" fontId="4" fillId="0" borderId="0" xfId="1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64" fontId="2" fillId="0" borderId="0" xfId="1" applyNumberFormat="1" applyFont="1" applyAlignment="1" applyProtection="1">
      <alignment vertical="center"/>
    </xf>
    <xf numFmtId="164" fontId="2" fillId="0" borderId="0" xfId="1" applyNumberFormat="1" applyFont="1" applyAlignment="1" applyProtection="1">
      <alignment horizontal="center" vertical="center"/>
    </xf>
    <xf numFmtId="165" fontId="2" fillId="0" borderId="3" xfId="1" applyNumberFormat="1" applyFont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5" fontId="2" fillId="0" borderId="1" xfId="1" applyNumberFormat="1" applyFont="1" applyBorder="1" applyAlignment="1" applyProtection="1">
      <alignment horizontal="center" vertical="center"/>
    </xf>
    <xf numFmtId="164" fontId="2" fillId="0" borderId="1" xfId="1" applyNumberFormat="1" applyFont="1" applyBorder="1" applyAlignment="1" applyProtection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</xf>
    <xf numFmtId="164" fontId="2" fillId="0" borderId="1" xfId="1" applyNumberFormat="1" applyFont="1" applyBorder="1" applyAlignment="1" applyProtection="1">
      <alignment vertical="center"/>
    </xf>
    <xf numFmtId="164" fontId="2" fillId="0" borderId="0" xfId="1" applyNumberFormat="1" applyFont="1" applyBorder="1" applyAlignment="1" applyProtection="1">
      <alignment horizontal="center" vertical="center"/>
    </xf>
    <xf numFmtId="164" fontId="2" fillId="0" borderId="0" xfId="1" applyNumberFormat="1" applyFont="1" applyBorder="1" applyAlignment="1" applyProtection="1">
      <alignment vertical="center"/>
    </xf>
    <xf numFmtId="164" fontId="4" fillId="0" borderId="4" xfId="1" applyNumberFormat="1" applyFont="1" applyBorder="1" applyAlignment="1" applyProtection="1">
      <alignment horizontal="center" vertical="center"/>
      <protection locked="0"/>
    </xf>
    <xf numFmtId="164" fontId="4" fillId="0" borderId="0" xfId="1" applyNumberFormat="1" applyFont="1" applyBorder="1" applyAlignment="1" applyProtection="1">
      <alignment horizontal="left" vertical="center"/>
      <protection locked="0"/>
    </xf>
    <xf numFmtId="164" fontId="4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2" fontId="8" fillId="0" borderId="7" xfId="1" applyNumberFormat="1" applyFont="1" applyBorder="1" applyAlignment="1" applyProtection="1">
      <alignment horizontal="center" vertical="center"/>
      <protection locked="0"/>
    </xf>
    <xf numFmtId="164" fontId="4" fillId="0" borderId="1" xfId="1" applyNumberFormat="1" applyFont="1" applyBorder="1" applyAlignment="1" applyProtection="1">
      <alignment horizontal="center" vertical="center" wrapText="1"/>
    </xf>
    <xf numFmtId="164" fontId="4" fillId="0" borderId="1" xfId="1" applyNumberFormat="1" applyFont="1" applyBorder="1" applyAlignment="1" applyProtection="1">
      <alignment horizontal="center" vertical="center"/>
    </xf>
    <xf numFmtId="164" fontId="4" fillId="0" borderId="0" xfId="1" applyNumberFormat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7" fillId="0" borderId="1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2" xfId="1" applyFont="1" applyFill="1" applyBorder="1" applyAlignment="1" applyProtection="1">
      <alignment horizontal="left" vertical="center"/>
    </xf>
    <xf numFmtId="0" fontId="2" fillId="0" borderId="5" xfId="1" applyFont="1" applyBorder="1" applyAlignment="1" applyProtection="1">
      <alignment horizontal="left" vertical="center"/>
    </xf>
    <xf numFmtId="0" fontId="2" fillId="0" borderId="6" xfId="1" applyFont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2">
    <dxf>
      <font>
        <b val="0"/>
        <condense val="0"/>
        <extend val="0"/>
        <color indexed="8"/>
      </font>
    </dxf>
    <dxf>
      <font>
        <b val="0"/>
        <condense val="0"/>
        <extend val="0"/>
        <color indexed="8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workbookViewId="0">
      <selection sqref="A1:F53"/>
    </sheetView>
  </sheetViews>
  <sheetFormatPr defaultRowHeight="15" x14ac:dyDescent="0.25"/>
  <cols>
    <col min="2" max="2" width="13.28515625" customWidth="1"/>
    <col min="3" max="3" width="12.42578125" customWidth="1"/>
    <col min="4" max="4" width="23.7109375" customWidth="1"/>
    <col min="5" max="5" width="15.42578125" customWidth="1"/>
    <col min="6" max="6" width="8.5703125" customWidth="1"/>
    <col min="7" max="7" width="0.28515625" hidden="1" customWidth="1"/>
    <col min="8" max="8" width="50.140625" hidden="1" customWidth="1"/>
    <col min="9" max="9" width="9.7109375" customWidth="1"/>
    <col min="10" max="10" width="5.42578125" customWidth="1"/>
    <col min="11" max="11" width="4.5703125" hidden="1" customWidth="1"/>
    <col min="12" max="12" width="2.85546875" hidden="1" customWidth="1"/>
    <col min="14" max="25" width="9.140625" customWidth="1"/>
  </cols>
  <sheetData>
    <row r="1" spans="1:11" x14ac:dyDescent="0.25">
      <c r="A1" s="1"/>
      <c r="B1" s="28" t="s">
        <v>17</v>
      </c>
      <c r="C1" s="28"/>
      <c r="D1" s="28"/>
      <c r="E1" s="28"/>
      <c r="F1" s="28"/>
      <c r="G1" s="2"/>
      <c r="H1" s="2"/>
      <c r="I1" s="2"/>
      <c r="J1" s="1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K2" s="2"/>
    </row>
    <row r="3" spans="1:11" x14ac:dyDescent="0.25">
      <c r="A3" s="1"/>
      <c r="B3" s="1"/>
      <c r="C3" s="1"/>
      <c r="D3" s="21"/>
      <c r="E3" s="1"/>
      <c r="F3" s="2"/>
      <c r="G3" s="2"/>
      <c r="H3" s="2"/>
      <c r="K3" s="2"/>
    </row>
    <row r="4" spans="1:11" x14ac:dyDescent="0.25">
      <c r="A4" s="29" t="s">
        <v>12</v>
      </c>
      <c r="B4" s="29"/>
      <c r="C4" s="29"/>
      <c r="D4" s="3">
        <v>5000000</v>
      </c>
      <c r="E4" s="21" t="s">
        <v>14</v>
      </c>
      <c r="F4" s="2"/>
      <c r="G4" s="2"/>
      <c r="H4" s="2"/>
      <c r="I4" s="2"/>
      <c r="J4" s="1"/>
      <c r="K4" s="2"/>
    </row>
    <row r="5" spans="1:11" x14ac:dyDescent="0.25">
      <c r="A5" s="30" t="s">
        <v>1</v>
      </c>
      <c r="B5" s="30"/>
      <c r="C5" s="30"/>
      <c r="D5" s="4">
        <v>36</v>
      </c>
      <c r="E5" s="21" t="s">
        <v>15</v>
      </c>
      <c r="F5" s="2"/>
      <c r="G5" s="2"/>
      <c r="H5" s="2"/>
      <c r="I5" s="2"/>
      <c r="J5" s="1"/>
      <c r="K5" s="2"/>
    </row>
    <row r="6" spans="1:11" x14ac:dyDescent="0.25">
      <c r="A6" s="33" t="s">
        <v>0</v>
      </c>
      <c r="B6" s="33"/>
      <c r="C6" s="34"/>
      <c r="D6" s="24">
        <v>7</v>
      </c>
      <c r="E6" s="23" t="s">
        <v>13</v>
      </c>
      <c r="F6" s="2"/>
      <c r="G6" s="2"/>
      <c r="H6" s="2"/>
      <c r="I6" s="2"/>
      <c r="J6" s="1"/>
      <c r="K6" s="2"/>
    </row>
    <row r="7" spans="1:11" x14ac:dyDescent="0.25">
      <c r="A7" s="31" t="s">
        <v>2</v>
      </c>
      <c r="B7" s="31"/>
      <c r="C7" s="31"/>
      <c r="D7" s="4">
        <v>0</v>
      </c>
      <c r="E7" s="22" t="s">
        <v>16</v>
      </c>
      <c r="F7" s="2"/>
      <c r="G7" s="2"/>
      <c r="H7" s="2"/>
      <c r="I7" s="2"/>
      <c r="J7" s="1"/>
      <c r="K7" s="2"/>
    </row>
    <row r="8" spans="1:11" x14ac:dyDescent="0.25">
      <c r="A8" s="32"/>
      <c r="B8" s="32"/>
      <c r="C8" s="32"/>
      <c r="D8" s="5"/>
      <c r="E8" s="2"/>
      <c r="F8" s="2"/>
      <c r="G8" s="2"/>
      <c r="H8" s="2"/>
      <c r="I8" s="2"/>
      <c r="J8" s="1"/>
      <c r="K8" s="2"/>
    </row>
    <row r="9" spans="1:11" ht="51" x14ac:dyDescent="0.25">
      <c r="A9" s="6" t="s">
        <v>3</v>
      </c>
      <c r="B9" s="6" t="s">
        <v>4</v>
      </c>
      <c r="C9" s="6" t="s">
        <v>5</v>
      </c>
      <c r="D9" s="6" t="s">
        <v>6</v>
      </c>
      <c r="E9" s="7" t="s">
        <v>7</v>
      </c>
      <c r="F9" s="7" t="s">
        <v>8</v>
      </c>
      <c r="G9" s="2"/>
      <c r="H9" s="2"/>
      <c r="I9" s="2"/>
      <c r="J9" s="1"/>
      <c r="K9" s="2"/>
    </row>
    <row r="10" spans="1:11" x14ac:dyDescent="0.25">
      <c r="A10" s="25"/>
      <c r="B10" s="25"/>
      <c r="C10" s="25"/>
      <c r="D10" s="25"/>
      <c r="E10" s="25"/>
      <c r="F10" s="25"/>
      <c r="G10" s="8"/>
      <c r="H10" s="8"/>
      <c r="I10" s="8"/>
      <c r="J10" s="9"/>
      <c r="K10" s="8"/>
    </row>
    <row r="11" spans="1:11" x14ac:dyDescent="0.25">
      <c r="A11" s="10">
        <v>0</v>
      </c>
      <c r="B11" s="26"/>
      <c r="C11" s="26"/>
      <c r="D11" s="26"/>
      <c r="E11" s="11">
        <f>D4</f>
        <v>5000000</v>
      </c>
      <c r="F11" s="12" t="str">
        <f t="shared" ref="F11:F47" si="0">IF(AND(ISNUMBER(A11),A11&gt;$D$7),A11-$D$7,"")</f>
        <v/>
      </c>
      <c r="G11" s="8"/>
      <c r="H11" s="8"/>
      <c r="I11" s="8"/>
      <c r="J11" s="9"/>
      <c r="K11" s="8"/>
    </row>
    <row r="12" spans="1:11" x14ac:dyDescent="0.25">
      <c r="A12" s="12">
        <f t="shared" ref="A12:A47" si="1">IF(A11&gt;=$D$5,"",A11+1)</f>
        <v>1</v>
      </c>
      <c r="B12" s="13">
        <f t="shared" ref="B12:B47" si="2">IF(ISNUMBER(F12),-PPMT($D$6/100/12,F12,$D$5-$D$7,$D$4),"")</f>
        <v>125218.81766019305</v>
      </c>
      <c r="C12" s="13">
        <f t="shared" ref="C12:C47" si="3">IF(ISNUMBER(E11),IF(6*$D$6/100/12&gt;0.0001,E11*$D$6/100/12,""),"")</f>
        <v>29166.666666666668</v>
      </c>
      <c r="D12" s="13">
        <f t="shared" ref="D12:D47" si="4">IF(IF(ISNUMBER(B12),B12,0)+IF(ISNUMBER(C12),C12,0)=0,"",IF(ISNUMBER(B12),B12,0)+IF(ISNUMBER(C12),C12,0))</f>
        <v>154385.4843268597</v>
      </c>
      <c r="E12" s="13">
        <f t="shared" ref="E12:E47" si="5">IF(IF(ISNUMBER(B12),E11-B12,E11)&lt;0.0001,"",IF(ISNUMBER(B12),E11-B12,E11))</f>
        <v>4874781.182339807</v>
      </c>
      <c r="F12" s="10">
        <f t="shared" si="0"/>
        <v>1</v>
      </c>
      <c r="G12" s="8"/>
      <c r="H12" s="8"/>
      <c r="I12" s="8"/>
      <c r="J12" s="9"/>
      <c r="K12" s="8"/>
    </row>
    <row r="13" spans="1:11" x14ac:dyDescent="0.25">
      <c r="A13" s="12">
        <f t="shared" si="1"/>
        <v>2</v>
      </c>
      <c r="B13" s="13">
        <f t="shared" si="2"/>
        <v>125949.26076321084</v>
      </c>
      <c r="C13" s="13">
        <f t="shared" si="3"/>
        <v>28436.223563648873</v>
      </c>
      <c r="D13" s="13">
        <f t="shared" si="4"/>
        <v>154385.4843268597</v>
      </c>
      <c r="E13" s="13">
        <f t="shared" si="5"/>
        <v>4748831.9215765959</v>
      </c>
      <c r="F13" s="10">
        <f t="shared" si="0"/>
        <v>2</v>
      </c>
      <c r="G13" s="8"/>
      <c r="H13" s="8"/>
      <c r="I13" s="8"/>
      <c r="J13" s="9"/>
      <c r="K13" s="8"/>
    </row>
    <row r="14" spans="1:11" x14ac:dyDescent="0.25">
      <c r="A14" s="12">
        <f t="shared" si="1"/>
        <v>3</v>
      </c>
      <c r="B14" s="13">
        <f t="shared" si="2"/>
        <v>126683.96478432958</v>
      </c>
      <c r="C14" s="13">
        <f t="shared" si="3"/>
        <v>27701.519542530139</v>
      </c>
      <c r="D14" s="13">
        <f t="shared" si="4"/>
        <v>154385.48432685973</v>
      </c>
      <c r="E14" s="13">
        <f t="shared" si="5"/>
        <v>4622147.9567922661</v>
      </c>
      <c r="F14" s="10">
        <f t="shared" si="0"/>
        <v>3</v>
      </c>
      <c r="G14" s="8"/>
      <c r="H14" s="8"/>
      <c r="I14" s="8"/>
      <c r="J14" s="9"/>
      <c r="K14" s="8"/>
    </row>
    <row r="15" spans="1:11" x14ac:dyDescent="0.25">
      <c r="A15" s="12">
        <f t="shared" si="1"/>
        <v>4</v>
      </c>
      <c r="B15" s="13">
        <f t="shared" si="2"/>
        <v>127422.95457890483</v>
      </c>
      <c r="C15" s="13">
        <f t="shared" si="3"/>
        <v>26962.529747954886</v>
      </c>
      <c r="D15" s="13">
        <f t="shared" si="4"/>
        <v>154385.4843268597</v>
      </c>
      <c r="E15" s="13">
        <f t="shared" si="5"/>
        <v>4494725.0022133617</v>
      </c>
      <c r="F15" s="10">
        <f t="shared" si="0"/>
        <v>4</v>
      </c>
      <c r="G15" s="8"/>
      <c r="H15" s="8"/>
      <c r="I15" s="8"/>
      <c r="J15" s="9"/>
      <c r="K15" s="8"/>
    </row>
    <row r="16" spans="1:11" x14ac:dyDescent="0.25">
      <c r="A16" s="12">
        <f t="shared" si="1"/>
        <v>5</v>
      </c>
      <c r="B16" s="13">
        <f t="shared" si="2"/>
        <v>128166.25514728177</v>
      </c>
      <c r="C16" s="13">
        <f t="shared" si="3"/>
        <v>26219.229179577942</v>
      </c>
      <c r="D16" s="13">
        <f t="shared" si="4"/>
        <v>154385.4843268597</v>
      </c>
      <c r="E16" s="13">
        <f t="shared" si="5"/>
        <v>4366558.7470660796</v>
      </c>
      <c r="F16" s="10">
        <f t="shared" si="0"/>
        <v>5</v>
      </c>
      <c r="G16" s="8"/>
      <c r="H16" s="8"/>
      <c r="I16" s="8"/>
      <c r="J16" s="9"/>
      <c r="K16" s="8"/>
    </row>
    <row r="17" spans="1:11" x14ac:dyDescent="0.25">
      <c r="A17" s="12">
        <f t="shared" si="1"/>
        <v>6</v>
      </c>
      <c r="B17" s="13">
        <f t="shared" si="2"/>
        <v>128913.8916356409</v>
      </c>
      <c r="C17" s="13">
        <f t="shared" si="3"/>
        <v>25471.592691218797</v>
      </c>
      <c r="D17" s="13">
        <f t="shared" si="4"/>
        <v>154385.4843268597</v>
      </c>
      <c r="E17" s="13">
        <f t="shared" si="5"/>
        <v>4237644.8554304391</v>
      </c>
      <c r="F17" s="10">
        <f t="shared" si="0"/>
        <v>6</v>
      </c>
      <c r="G17" s="8"/>
      <c r="H17" s="8"/>
      <c r="I17" s="8"/>
      <c r="J17" s="9"/>
      <c r="K17" s="8"/>
    </row>
    <row r="18" spans="1:11" x14ac:dyDescent="0.25">
      <c r="A18" s="12">
        <f t="shared" si="1"/>
        <v>7</v>
      </c>
      <c r="B18" s="13">
        <f t="shared" si="2"/>
        <v>129665.88933684881</v>
      </c>
      <c r="C18" s="13">
        <f t="shared" si="3"/>
        <v>24719.594990010897</v>
      </c>
      <c r="D18" s="13">
        <f t="shared" si="4"/>
        <v>154385.4843268597</v>
      </c>
      <c r="E18" s="13">
        <f t="shared" si="5"/>
        <v>4107978.9660935905</v>
      </c>
      <c r="F18" s="10">
        <f t="shared" si="0"/>
        <v>7</v>
      </c>
      <c r="G18" s="8"/>
      <c r="H18" s="8"/>
      <c r="I18" s="8"/>
      <c r="J18" s="9"/>
      <c r="K18" s="8"/>
    </row>
    <row r="19" spans="1:11" x14ac:dyDescent="0.25">
      <c r="A19" s="12">
        <f t="shared" si="1"/>
        <v>8</v>
      </c>
      <c r="B19" s="13">
        <f t="shared" si="2"/>
        <v>130422.27369131378</v>
      </c>
      <c r="C19" s="13">
        <f t="shared" si="3"/>
        <v>23963.210635545944</v>
      </c>
      <c r="D19" s="13">
        <f t="shared" si="4"/>
        <v>154385.48432685973</v>
      </c>
      <c r="E19" s="13">
        <f t="shared" si="5"/>
        <v>3977556.6924022767</v>
      </c>
      <c r="F19" s="10">
        <f t="shared" si="0"/>
        <v>8</v>
      </c>
      <c r="G19" s="8"/>
      <c r="H19" s="8"/>
      <c r="I19" s="8"/>
      <c r="J19" s="9"/>
      <c r="K19" s="8"/>
    </row>
    <row r="20" spans="1:11" x14ac:dyDescent="0.25">
      <c r="A20" s="12">
        <f t="shared" si="1"/>
        <v>9</v>
      </c>
      <c r="B20" s="13">
        <f t="shared" si="2"/>
        <v>131183.07028784644</v>
      </c>
      <c r="C20" s="13">
        <f t="shared" si="3"/>
        <v>23202.414039013282</v>
      </c>
      <c r="D20" s="13">
        <f t="shared" si="4"/>
        <v>154385.4843268597</v>
      </c>
      <c r="E20" s="13">
        <f t="shared" si="5"/>
        <v>3846373.6221144302</v>
      </c>
      <c r="F20" s="10">
        <f t="shared" si="0"/>
        <v>9</v>
      </c>
      <c r="G20" s="8"/>
      <c r="H20" s="8"/>
      <c r="I20" s="8"/>
      <c r="J20" s="9"/>
      <c r="K20" s="8"/>
    </row>
    <row r="21" spans="1:11" x14ac:dyDescent="0.25">
      <c r="A21" s="12">
        <f t="shared" si="1"/>
        <v>10</v>
      </c>
      <c r="B21" s="13">
        <f t="shared" si="2"/>
        <v>131948.30486452553</v>
      </c>
      <c r="C21" s="13">
        <f t="shared" si="3"/>
        <v>22437.179462334174</v>
      </c>
      <c r="D21" s="13">
        <f t="shared" si="4"/>
        <v>154385.4843268597</v>
      </c>
      <c r="E21" s="13">
        <f t="shared" si="5"/>
        <v>3714425.3172499049</v>
      </c>
      <c r="F21" s="10">
        <f t="shared" si="0"/>
        <v>10</v>
      </c>
      <c r="G21" s="8"/>
      <c r="H21" s="8"/>
      <c r="I21" s="8"/>
      <c r="J21" s="9"/>
      <c r="K21" s="8"/>
    </row>
    <row r="22" spans="1:11" x14ac:dyDescent="0.25">
      <c r="A22" s="12">
        <f t="shared" si="1"/>
        <v>11</v>
      </c>
      <c r="B22" s="13">
        <f t="shared" si="2"/>
        <v>132718.00330956859</v>
      </c>
      <c r="C22" s="13">
        <f t="shared" si="3"/>
        <v>21667.481017291113</v>
      </c>
      <c r="D22" s="13">
        <f t="shared" si="4"/>
        <v>154385.4843268597</v>
      </c>
      <c r="E22" s="13">
        <f t="shared" si="5"/>
        <v>3581707.3139403365</v>
      </c>
      <c r="F22" s="10">
        <f t="shared" si="0"/>
        <v>11</v>
      </c>
      <c r="G22" s="8"/>
      <c r="H22" s="8"/>
      <c r="I22" s="8"/>
      <c r="J22" s="9"/>
      <c r="K22" s="8"/>
    </row>
    <row r="23" spans="1:11" x14ac:dyDescent="0.25">
      <c r="A23" s="12">
        <f t="shared" si="1"/>
        <v>12</v>
      </c>
      <c r="B23" s="13">
        <f t="shared" si="2"/>
        <v>133492.19166220774</v>
      </c>
      <c r="C23" s="13">
        <f t="shared" si="3"/>
        <v>20893.292664651963</v>
      </c>
      <c r="D23" s="13">
        <f t="shared" si="4"/>
        <v>154385.4843268597</v>
      </c>
      <c r="E23" s="13">
        <f t="shared" si="5"/>
        <v>3448215.1222781288</v>
      </c>
      <c r="F23" s="10">
        <f t="shared" si="0"/>
        <v>12</v>
      </c>
      <c r="G23" s="8"/>
      <c r="H23" s="8"/>
      <c r="I23" s="8"/>
      <c r="J23" s="9"/>
      <c r="K23" s="8"/>
    </row>
    <row r="24" spans="1:11" x14ac:dyDescent="0.25">
      <c r="A24" s="12">
        <f t="shared" si="1"/>
        <v>13</v>
      </c>
      <c r="B24" s="13">
        <f t="shared" si="2"/>
        <v>134270.89611357063</v>
      </c>
      <c r="C24" s="13">
        <f t="shared" si="3"/>
        <v>20114.588213289087</v>
      </c>
      <c r="D24" s="13">
        <f t="shared" si="4"/>
        <v>154385.48432685973</v>
      </c>
      <c r="E24" s="13">
        <f t="shared" si="5"/>
        <v>3313944.226164558</v>
      </c>
      <c r="F24" s="10">
        <f t="shared" si="0"/>
        <v>13</v>
      </c>
      <c r="G24" s="8"/>
      <c r="H24" s="8"/>
      <c r="I24" s="8"/>
      <c r="J24" s="9"/>
      <c r="K24" s="8"/>
    </row>
    <row r="25" spans="1:11" x14ac:dyDescent="0.25">
      <c r="A25" s="12">
        <f t="shared" si="1"/>
        <v>14</v>
      </c>
      <c r="B25" s="13">
        <f t="shared" si="2"/>
        <v>135054.14300756645</v>
      </c>
      <c r="C25" s="13">
        <f t="shared" si="3"/>
        <v>19331.341319293257</v>
      </c>
      <c r="D25" s="13">
        <f t="shared" si="4"/>
        <v>154385.4843268597</v>
      </c>
      <c r="E25" s="13">
        <f t="shared" si="5"/>
        <v>3178890.0831569918</v>
      </c>
      <c r="F25" s="10">
        <f t="shared" si="0"/>
        <v>14</v>
      </c>
      <c r="G25" s="8"/>
      <c r="H25" s="8"/>
      <c r="I25" s="8"/>
      <c r="J25" s="9"/>
      <c r="K25" s="8"/>
    </row>
    <row r="26" spans="1:11" x14ac:dyDescent="0.25">
      <c r="A26" s="12">
        <f t="shared" si="1"/>
        <v>15</v>
      </c>
      <c r="B26" s="13">
        <f t="shared" si="2"/>
        <v>135841.95884177726</v>
      </c>
      <c r="C26" s="13">
        <f t="shared" si="3"/>
        <v>18543.525485082453</v>
      </c>
      <c r="D26" s="13">
        <f t="shared" si="4"/>
        <v>154385.4843268597</v>
      </c>
      <c r="E26" s="13">
        <f t="shared" si="5"/>
        <v>3043048.1243152143</v>
      </c>
      <c r="F26" s="10">
        <f t="shared" si="0"/>
        <v>15</v>
      </c>
      <c r="G26" s="8"/>
      <c r="H26" s="8"/>
      <c r="I26" s="8"/>
      <c r="J26" s="9"/>
      <c r="K26" s="8"/>
    </row>
    <row r="27" spans="1:11" x14ac:dyDescent="0.25">
      <c r="A27" s="12">
        <f t="shared" si="1"/>
        <v>16</v>
      </c>
      <c r="B27" s="13">
        <f t="shared" si="2"/>
        <v>136634.37026835431</v>
      </c>
      <c r="C27" s="13">
        <f t="shared" si="3"/>
        <v>17751.11405850542</v>
      </c>
      <c r="D27" s="13">
        <f t="shared" si="4"/>
        <v>154385.48432685973</v>
      </c>
      <c r="E27" s="13">
        <f t="shared" si="5"/>
        <v>2906413.7540468602</v>
      </c>
      <c r="F27" s="10">
        <f t="shared" si="0"/>
        <v>16</v>
      </c>
      <c r="G27" s="8"/>
      <c r="H27" s="8"/>
      <c r="I27" s="8"/>
      <c r="J27" s="9"/>
      <c r="K27" s="8"/>
    </row>
    <row r="28" spans="1:11" x14ac:dyDescent="0.25">
      <c r="A28" s="12">
        <f t="shared" si="1"/>
        <v>17</v>
      </c>
      <c r="B28" s="13">
        <f t="shared" si="2"/>
        <v>137431.40409491971</v>
      </c>
      <c r="C28" s="13">
        <f t="shared" si="3"/>
        <v>16954.080231940017</v>
      </c>
      <c r="D28" s="13">
        <f t="shared" si="4"/>
        <v>154385.48432685973</v>
      </c>
      <c r="E28" s="13">
        <f t="shared" si="5"/>
        <v>2768982.3499519406</v>
      </c>
      <c r="F28" s="10">
        <f t="shared" si="0"/>
        <v>17</v>
      </c>
      <c r="G28" s="8"/>
      <c r="H28" s="8"/>
      <c r="I28" s="8"/>
      <c r="J28" s="9"/>
      <c r="K28" s="8"/>
    </row>
    <row r="29" spans="1:11" x14ac:dyDescent="0.25">
      <c r="A29" s="12">
        <f t="shared" si="1"/>
        <v>18</v>
      </c>
      <c r="B29" s="13">
        <f t="shared" si="2"/>
        <v>138233.08728547339</v>
      </c>
      <c r="C29" s="13">
        <f t="shared" si="3"/>
        <v>16152.397041386319</v>
      </c>
      <c r="D29" s="13">
        <f t="shared" si="4"/>
        <v>154385.4843268597</v>
      </c>
      <c r="E29" s="13">
        <f t="shared" si="5"/>
        <v>2630749.2626664671</v>
      </c>
      <c r="F29" s="10">
        <f t="shared" si="0"/>
        <v>18</v>
      </c>
      <c r="G29" s="8"/>
      <c r="H29" s="8"/>
      <c r="I29" s="8"/>
      <c r="J29" s="9"/>
      <c r="K29" s="8"/>
    </row>
    <row r="30" spans="1:11" x14ac:dyDescent="0.25">
      <c r="A30" s="12">
        <f t="shared" si="1"/>
        <v>19</v>
      </c>
      <c r="B30" s="13">
        <f t="shared" si="2"/>
        <v>139039.44696130534</v>
      </c>
      <c r="C30" s="13">
        <f t="shared" si="3"/>
        <v>15346.03736555439</v>
      </c>
      <c r="D30" s="13">
        <f t="shared" si="4"/>
        <v>154385.48432685973</v>
      </c>
      <c r="E30" s="13">
        <f t="shared" si="5"/>
        <v>2491709.8157051615</v>
      </c>
      <c r="F30" s="10">
        <f t="shared" si="0"/>
        <v>19</v>
      </c>
      <c r="G30" s="8"/>
      <c r="H30" s="8"/>
      <c r="I30" s="8"/>
      <c r="J30" s="9"/>
      <c r="K30" s="8"/>
    </row>
    <row r="31" spans="1:11" x14ac:dyDescent="0.25">
      <c r="A31" s="12">
        <f t="shared" si="1"/>
        <v>20</v>
      </c>
      <c r="B31" s="13">
        <f t="shared" si="2"/>
        <v>139850.51040191296</v>
      </c>
      <c r="C31" s="13">
        <f t="shared" si="3"/>
        <v>14534.973924946775</v>
      </c>
      <c r="D31" s="13">
        <f t="shared" si="4"/>
        <v>154385.48432685973</v>
      </c>
      <c r="E31" s="13">
        <f t="shared" si="5"/>
        <v>2351859.3053032486</v>
      </c>
      <c r="F31" s="10">
        <f t="shared" si="0"/>
        <v>20</v>
      </c>
      <c r="G31" s="8"/>
      <c r="H31" s="8"/>
      <c r="I31" s="8"/>
      <c r="J31" s="9"/>
      <c r="K31" s="8"/>
    </row>
    <row r="32" spans="1:11" x14ac:dyDescent="0.25">
      <c r="A32" s="12">
        <f t="shared" si="1"/>
        <v>21</v>
      </c>
      <c r="B32" s="13">
        <f t="shared" si="2"/>
        <v>140666.30504592412</v>
      </c>
      <c r="C32" s="13">
        <f t="shared" si="3"/>
        <v>13719.179280935617</v>
      </c>
      <c r="D32" s="13">
        <f t="shared" si="4"/>
        <v>154385.48432685973</v>
      </c>
      <c r="E32" s="13">
        <f t="shared" si="5"/>
        <v>2211193.0002573244</v>
      </c>
      <c r="F32" s="10">
        <f t="shared" si="0"/>
        <v>21</v>
      </c>
      <c r="G32" s="8"/>
      <c r="H32" s="8"/>
      <c r="I32" s="8"/>
      <c r="J32" s="9"/>
      <c r="K32" s="8"/>
    </row>
    <row r="33" spans="1:11" x14ac:dyDescent="0.25">
      <c r="A33" s="12">
        <f t="shared" si="1"/>
        <v>22</v>
      </c>
      <c r="B33" s="13">
        <f t="shared" si="2"/>
        <v>141486.85849202532</v>
      </c>
      <c r="C33" s="13">
        <f t="shared" si="3"/>
        <v>12898.625834834393</v>
      </c>
      <c r="D33" s="13">
        <f t="shared" si="4"/>
        <v>154385.4843268597</v>
      </c>
      <c r="E33" s="13">
        <f t="shared" si="5"/>
        <v>2069706.141765299</v>
      </c>
      <c r="F33" s="10">
        <f t="shared" si="0"/>
        <v>22</v>
      </c>
      <c r="G33" s="8"/>
      <c r="H33" s="8"/>
      <c r="I33" s="8"/>
      <c r="J33" s="9"/>
      <c r="K33" s="8"/>
    </row>
    <row r="34" spans="1:11" x14ac:dyDescent="0.25">
      <c r="A34" s="12">
        <f t="shared" si="1"/>
        <v>23</v>
      </c>
      <c r="B34" s="13">
        <f t="shared" si="2"/>
        <v>142312.19849989549</v>
      </c>
      <c r="C34" s="13">
        <f t="shared" si="3"/>
        <v>12073.285826964246</v>
      </c>
      <c r="D34" s="13">
        <f t="shared" si="4"/>
        <v>154385.48432685973</v>
      </c>
      <c r="E34" s="13">
        <f t="shared" si="5"/>
        <v>1927393.9432654036</v>
      </c>
      <c r="F34" s="10">
        <f t="shared" si="0"/>
        <v>23</v>
      </c>
      <c r="G34" s="8"/>
      <c r="H34" s="8"/>
      <c r="I34" s="8"/>
      <c r="J34" s="9"/>
      <c r="K34" s="8"/>
    </row>
    <row r="35" spans="1:11" x14ac:dyDescent="0.25">
      <c r="A35" s="12">
        <f t="shared" si="1"/>
        <v>24</v>
      </c>
      <c r="B35" s="13">
        <f t="shared" si="2"/>
        <v>143142.35299114484</v>
      </c>
      <c r="C35" s="13">
        <f t="shared" si="3"/>
        <v>11243.131335714854</v>
      </c>
      <c r="D35" s="13">
        <f t="shared" si="4"/>
        <v>154385.4843268597</v>
      </c>
      <c r="E35" s="13">
        <f t="shared" si="5"/>
        <v>1784251.5902742587</v>
      </c>
      <c r="F35" s="10">
        <f t="shared" si="0"/>
        <v>24</v>
      </c>
      <c r="G35" s="8"/>
      <c r="H35" s="8"/>
      <c r="I35" s="8"/>
      <c r="J35" s="9"/>
      <c r="K35" s="8"/>
    </row>
    <row r="36" spans="1:11" x14ac:dyDescent="0.25">
      <c r="A36" s="12">
        <f t="shared" si="1"/>
        <v>25</v>
      </c>
      <c r="B36" s="13">
        <f t="shared" si="2"/>
        <v>143977.35005025985</v>
      </c>
      <c r="C36" s="13">
        <f t="shared" si="3"/>
        <v>10408.134276599842</v>
      </c>
      <c r="D36" s="13">
        <f t="shared" si="4"/>
        <v>154385.4843268597</v>
      </c>
      <c r="E36" s="13">
        <f t="shared" si="5"/>
        <v>1640274.2402239989</v>
      </c>
      <c r="F36" s="10">
        <f t="shared" si="0"/>
        <v>25</v>
      </c>
      <c r="G36" s="8"/>
      <c r="H36" s="8"/>
      <c r="I36" s="8"/>
      <c r="J36" s="9"/>
      <c r="K36" s="8"/>
    </row>
    <row r="37" spans="1:11" x14ac:dyDescent="0.25">
      <c r="A37" s="12">
        <f t="shared" si="1"/>
        <v>26</v>
      </c>
      <c r="B37" s="13">
        <f t="shared" si="2"/>
        <v>144817.21792555306</v>
      </c>
      <c r="C37" s="13">
        <f t="shared" si="3"/>
        <v>9568.2664013066606</v>
      </c>
      <c r="D37" s="13">
        <f t="shared" si="4"/>
        <v>154385.48432685973</v>
      </c>
      <c r="E37" s="13">
        <f t="shared" si="5"/>
        <v>1495457.0222984459</v>
      </c>
      <c r="F37" s="10">
        <f t="shared" si="0"/>
        <v>26</v>
      </c>
      <c r="G37" s="8"/>
      <c r="H37" s="8"/>
      <c r="I37" s="8"/>
      <c r="J37" s="9"/>
      <c r="K37" s="8"/>
    </row>
    <row r="38" spans="1:11" x14ac:dyDescent="0.25">
      <c r="A38" s="12">
        <f t="shared" si="1"/>
        <v>27</v>
      </c>
      <c r="B38" s="13">
        <f t="shared" si="2"/>
        <v>145661.98503011878</v>
      </c>
      <c r="C38" s="13">
        <f t="shared" si="3"/>
        <v>8723.4992967409344</v>
      </c>
      <c r="D38" s="13">
        <f t="shared" si="4"/>
        <v>154385.4843268597</v>
      </c>
      <c r="E38" s="13">
        <f t="shared" si="5"/>
        <v>1349795.0372683271</v>
      </c>
      <c r="F38" s="10">
        <f t="shared" si="0"/>
        <v>27</v>
      </c>
      <c r="G38" s="8"/>
      <c r="H38" s="8"/>
      <c r="I38" s="8"/>
      <c r="J38" s="9"/>
      <c r="K38" s="8"/>
    </row>
    <row r="39" spans="1:11" x14ac:dyDescent="0.25">
      <c r="A39" s="12">
        <f t="shared" si="1"/>
        <v>28</v>
      </c>
      <c r="B39" s="13">
        <f t="shared" si="2"/>
        <v>146511.67994279446</v>
      </c>
      <c r="C39" s="13">
        <f t="shared" si="3"/>
        <v>7873.8043840652417</v>
      </c>
      <c r="D39" s="13">
        <f t="shared" si="4"/>
        <v>154385.4843268597</v>
      </c>
      <c r="E39" s="13">
        <f t="shared" si="5"/>
        <v>1203283.3573255327</v>
      </c>
      <c r="F39" s="10">
        <f t="shared" si="0"/>
        <v>28</v>
      </c>
      <c r="G39" s="8"/>
      <c r="H39" s="8"/>
      <c r="I39" s="8"/>
      <c r="J39" s="9"/>
      <c r="K39" s="8"/>
    </row>
    <row r="40" spans="1:11" x14ac:dyDescent="0.25">
      <c r="A40" s="12">
        <f t="shared" si="1"/>
        <v>29</v>
      </c>
      <c r="B40" s="13">
        <f t="shared" si="2"/>
        <v>147366.33140912745</v>
      </c>
      <c r="C40" s="13">
        <f t="shared" si="3"/>
        <v>7019.1529177322736</v>
      </c>
      <c r="D40" s="13">
        <f t="shared" si="4"/>
        <v>154385.48432685973</v>
      </c>
      <c r="E40" s="13">
        <f t="shared" si="5"/>
        <v>1055917.0259164053</v>
      </c>
      <c r="F40" s="10">
        <f t="shared" si="0"/>
        <v>29</v>
      </c>
      <c r="G40" s="8"/>
      <c r="H40" s="8"/>
      <c r="I40" s="8"/>
      <c r="J40" s="9"/>
      <c r="K40" s="8"/>
    </row>
    <row r="41" spans="1:11" x14ac:dyDescent="0.25">
      <c r="A41" s="12">
        <f t="shared" si="1"/>
        <v>30</v>
      </c>
      <c r="B41" s="13">
        <f t="shared" si="2"/>
        <v>148225.96834234733</v>
      </c>
      <c r="C41" s="13">
        <f t="shared" si="3"/>
        <v>6159.5159845123644</v>
      </c>
      <c r="D41" s="13">
        <f t="shared" si="4"/>
        <v>154385.4843268597</v>
      </c>
      <c r="E41" s="13">
        <f t="shared" si="5"/>
        <v>907691.05757405795</v>
      </c>
      <c r="F41" s="10">
        <f t="shared" si="0"/>
        <v>30</v>
      </c>
      <c r="G41" s="8"/>
      <c r="H41" s="8"/>
      <c r="I41" s="8"/>
      <c r="J41" s="9"/>
      <c r="K41" s="8"/>
    </row>
    <row r="42" spans="1:11" x14ac:dyDescent="0.25">
      <c r="A42" s="12">
        <f t="shared" si="1"/>
        <v>31</v>
      </c>
      <c r="B42" s="13">
        <f t="shared" si="2"/>
        <v>149090.61982434438</v>
      </c>
      <c r="C42" s="13">
        <f t="shared" si="3"/>
        <v>5294.8645025153382</v>
      </c>
      <c r="D42" s="13">
        <f t="shared" si="4"/>
        <v>154385.4843268597</v>
      </c>
      <c r="E42" s="13">
        <f t="shared" si="5"/>
        <v>758600.43774971354</v>
      </c>
      <c r="F42" s="10">
        <f t="shared" si="0"/>
        <v>31</v>
      </c>
      <c r="G42" s="8"/>
      <c r="H42" s="8"/>
      <c r="I42" s="8"/>
      <c r="J42" s="9"/>
      <c r="K42" s="8"/>
    </row>
    <row r="43" spans="1:11" x14ac:dyDescent="0.25">
      <c r="A43" s="12">
        <f t="shared" si="1"/>
        <v>32</v>
      </c>
      <c r="B43" s="13">
        <f t="shared" si="2"/>
        <v>149960.31510665306</v>
      </c>
      <c r="C43" s="13">
        <f t="shared" si="3"/>
        <v>4425.1692202066624</v>
      </c>
      <c r="D43" s="13">
        <f t="shared" si="4"/>
        <v>154385.4843268597</v>
      </c>
      <c r="E43" s="13">
        <f t="shared" si="5"/>
        <v>608640.12264306052</v>
      </c>
      <c r="F43" s="10">
        <f t="shared" si="0"/>
        <v>32</v>
      </c>
      <c r="G43" s="8"/>
      <c r="H43" s="8"/>
      <c r="I43" s="8"/>
      <c r="J43" s="9"/>
      <c r="K43" s="8"/>
    </row>
    <row r="44" spans="1:11" x14ac:dyDescent="0.25">
      <c r="A44" s="12">
        <f t="shared" si="1"/>
        <v>33</v>
      </c>
      <c r="B44" s="13">
        <f t="shared" si="2"/>
        <v>150835.08361144186</v>
      </c>
      <c r="C44" s="13">
        <f t="shared" si="3"/>
        <v>3550.4007154178526</v>
      </c>
      <c r="D44" s="13">
        <f t="shared" si="4"/>
        <v>154385.4843268597</v>
      </c>
      <c r="E44" s="13">
        <f t="shared" si="5"/>
        <v>457805.03903161862</v>
      </c>
      <c r="F44" s="10">
        <f t="shared" si="0"/>
        <v>33</v>
      </c>
      <c r="G44" s="8"/>
      <c r="H44" s="8"/>
      <c r="I44" s="8"/>
      <c r="J44" s="9"/>
      <c r="K44" s="8"/>
    </row>
    <row r="45" spans="1:11" x14ac:dyDescent="0.25">
      <c r="A45" s="12">
        <f t="shared" si="1"/>
        <v>34</v>
      </c>
      <c r="B45" s="13">
        <f t="shared" si="2"/>
        <v>151714.95493250864</v>
      </c>
      <c r="C45" s="13">
        <f t="shared" si="3"/>
        <v>2670.5293943511083</v>
      </c>
      <c r="D45" s="13">
        <f t="shared" si="4"/>
        <v>154385.48432685976</v>
      </c>
      <c r="E45" s="13">
        <f t="shared" si="5"/>
        <v>306090.08409910998</v>
      </c>
      <c r="F45" s="10">
        <f t="shared" si="0"/>
        <v>34</v>
      </c>
      <c r="G45" s="8"/>
      <c r="H45" s="8"/>
      <c r="I45" s="8"/>
      <c r="J45" s="9"/>
      <c r="K45" s="8"/>
    </row>
    <row r="46" spans="1:11" x14ac:dyDescent="0.25">
      <c r="A46" s="12">
        <f t="shared" si="1"/>
        <v>35</v>
      </c>
      <c r="B46" s="13">
        <f t="shared" si="2"/>
        <v>152599.95883628158</v>
      </c>
      <c r="C46" s="13">
        <f t="shared" si="3"/>
        <v>1785.5254905781414</v>
      </c>
      <c r="D46" s="13">
        <f t="shared" si="4"/>
        <v>154385.48432685973</v>
      </c>
      <c r="E46" s="13">
        <f t="shared" si="5"/>
        <v>153490.1252628284</v>
      </c>
      <c r="F46" s="10">
        <f t="shared" si="0"/>
        <v>35</v>
      </c>
      <c r="G46" s="8"/>
      <c r="H46" s="8"/>
      <c r="I46" s="8"/>
      <c r="J46" s="9"/>
      <c r="K46" s="8"/>
    </row>
    <row r="47" spans="1:11" x14ac:dyDescent="0.25">
      <c r="A47" s="12">
        <f t="shared" si="1"/>
        <v>36</v>
      </c>
      <c r="B47" s="13">
        <f t="shared" si="2"/>
        <v>153490.12526282656</v>
      </c>
      <c r="C47" s="13">
        <f t="shared" si="3"/>
        <v>895.35906403316574</v>
      </c>
      <c r="D47" s="13">
        <f t="shared" si="4"/>
        <v>154385.48432685973</v>
      </c>
      <c r="E47" s="13" t="str">
        <f t="shared" si="5"/>
        <v/>
      </c>
      <c r="F47" s="10">
        <f t="shared" si="0"/>
        <v>36</v>
      </c>
      <c r="G47" s="8"/>
      <c r="H47" s="8"/>
      <c r="I47" s="8"/>
      <c r="J47" s="9"/>
      <c r="K47" s="8"/>
    </row>
    <row r="48" spans="1:11" x14ac:dyDescent="0.25">
      <c r="A48" s="14" t="s">
        <v>9</v>
      </c>
      <c r="B48" s="14">
        <f>SUM(B12:B47)</f>
        <v>4999999.9999999991</v>
      </c>
      <c r="C48" s="14">
        <f>SUM(C12:C47)</f>
        <v>557877.43576695106</v>
      </c>
      <c r="D48" s="14">
        <f>B48+C48</f>
        <v>5557877.4357669502</v>
      </c>
      <c r="E48" s="13"/>
      <c r="F48" s="15"/>
      <c r="G48" s="8"/>
      <c r="H48" s="8"/>
      <c r="I48" s="8"/>
      <c r="J48" s="9"/>
      <c r="K48" s="8"/>
    </row>
    <row r="49" spans="1:11" x14ac:dyDescent="0.25">
      <c r="A49" s="16"/>
      <c r="B49" s="16"/>
      <c r="C49" s="16"/>
      <c r="D49" s="16"/>
      <c r="E49" s="16"/>
      <c r="F49" s="17"/>
      <c r="G49" s="8"/>
      <c r="H49" s="8"/>
      <c r="I49" s="8"/>
      <c r="J49" s="9"/>
      <c r="K49" s="8"/>
    </row>
    <row r="50" spans="1:11" x14ac:dyDescent="0.25">
      <c r="A50" s="27" t="s">
        <v>10</v>
      </c>
      <c r="B50" s="27"/>
      <c r="C50" s="27"/>
      <c r="D50" s="18">
        <f>C48/B48*100</f>
        <v>11.157548715339024</v>
      </c>
      <c r="E50" s="16"/>
      <c r="F50" s="17"/>
      <c r="G50" s="8"/>
      <c r="H50" s="8"/>
      <c r="I50" s="8"/>
      <c r="J50" s="9"/>
      <c r="K50" s="8"/>
    </row>
    <row r="51" spans="1:11" x14ac:dyDescent="0.25">
      <c r="A51" s="19"/>
      <c r="B51" s="19"/>
      <c r="C51" s="19"/>
      <c r="D51" s="20"/>
      <c r="E51" s="16"/>
      <c r="F51" s="17"/>
      <c r="G51" s="8"/>
      <c r="H51" s="8"/>
      <c r="I51" s="8"/>
      <c r="J51" s="9"/>
      <c r="K51" s="8"/>
    </row>
    <row r="52" spans="1:11" x14ac:dyDescent="0.25">
      <c r="A52" s="27" t="s">
        <v>11</v>
      </c>
      <c r="B52" s="27"/>
      <c r="C52" s="27"/>
      <c r="D52" s="18">
        <f>D50/(D5/12)</f>
        <v>3.7191829051130081</v>
      </c>
      <c r="E52" s="16"/>
      <c r="F52" s="17"/>
      <c r="G52" s="8"/>
      <c r="H52" s="8"/>
      <c r="I52" s="8"/>
      <c r="J52" s="9"/>
      <c r="K52" s="8"/>
    </row>
    <row r="53" spans="1:11" x14ac:dyDescent="0.25">
      <c r="A53" s="16"/>
      <c r="B53" s="16"/>
      <c r="C53" s="16"/>
      <c r="D53" s="16"/>
      <c r="E53" s="16"/>
      <c r="F53" s="17"/>
      <c r="G53" s="8"/>
      <c r="H53" s="8"/>
      <c r="I53" s="8"/>
      <c r="J53" s="9"/>
      <c r="K53" s="8"/>
    </row>
  </sheetData>
  <mergeCells count="10">
    <mergeCell ref="A10:F10"/>
    <mergeCell ref="B11:D11"/>
    <mergeCell ref="A50:C50"/>
    <mergeCell ref="A52:C52"/>
    <mergeCell ref="B1:F1"/>
    <mergeCell ref="A4:C4"/>
    <mergeCell ref="A5:C5"/>
    <mergeCell ref="A7:C7"/>
    <mergeCell ref="A8:C8"/>
    <mergeCell ref="A6:C6"/>
  </mergeCells>
  <conditionalFormatting sqref="A1:A2 B2:F2 E1:F1 G48:G53 A6 H1:K1 H2:H3 K2:K3 D6:E6 H4:K53 G1:G45">
    <cfRule type="cellIs" dxfId="1" priority="1" stopIfTrue="1" operator="notEqual">
      <formula>1</formula>
    </cfRule>
  </conditionalFormatting>
  <conditionalFormatting sqref="A3:A5 B4:C5 B9:F9 B11:B49 C12:D49 B52:C53 D50:D53 E11:F53 A7:A53 E7:F8 F6 E3:F5">
    <cfRule type="cellIs" dxfId="0" priority="2" stopIfTrue="1" operator="notEqual">
      <formula>1</formula>
    </cfRule>
  </conditionalFormatting>
  <pageMargins left="1.01" right="0.27" top="0.36" bottom="0.49" header="0.16" footer="0.21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2023-01-24T12:07:01Z</dcterms:modified>
</cp:coreProperties>
</file>